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300" activeTab="0"/>
  </bookViews>
  <sheets>
    <sheet name="Plan1" sheetId="1" r:id="rId1"/>
    <sheet name="Plan2" sheetId="2" r:id="rId2"/>
  </sheets>
  <definedNames>
    <definedName name="_xlnm.Print_Titles" localSheetId="0">'Plan1'!$1:$10</definedName>
  </definedNames>
  <calcPr fullCalcOnLoad="1"/>
</workbook>
</file>

<file path=xl/sharedStrings.xml><?xml version="1.0" encoding="utf-8"?>
<sst xmlns="http://schemas.openxmlformats.org/spreadsheetml/2006/main" count="50" uniqueCount="38">
  <si>
    <t>Fórmulas</t>
  </si>
  <si>
    <t>A=C(x)2,8478997%</t>
  </si>
  <si>
    <t>B</t>
  </si>
  <si>
    <t>Número</t>
  </si>
  <si>
    <t>Mês/Ano</t>
  </si>
  <si>
    <t>Juros</t>
  </si>
  <si>
    <t>Valor pago</t>
  </si>
  <si>
    <t>C</t>
  </si>
  <si>
    <t>D=B(-)A</t>
  </si>
  <si>
    <t>E=C(-)D</t>
  </si>
  <si>
    <t>Amortização</t>
  </si>
  <si>
    <t>Saldo atual</t>
  </si>
  <si>
    <t>Saldo anterior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</si>
  <si>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</si>
  <si>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</si>
  <si>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</si>
  <si>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</si>
  <si>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</si>
  <si>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</si>
  <si>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</si>
  <si>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</si>
  <si>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</si>
  <si>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TOTAL</t>
  </si>
  <si>
    <t>Subtotal</t>
  </si>
  <si>
    <t>Principal</t>
  </si>
  <si>
    <t>(-) Pago Juros Amortizados (1.967,00 juros e principal - 1.221,50 principal amortizados)</t>
  </si>
  <si>
    <t>principal e juros</t>
  </si>
  <si>
    <t>Saldo Principal (R$ 5.515,14 principal - R$ 1.221,50 principal amortizado pago)</t>
  </si>
  <si>
    <t>Total - vigente em 01/12/2002</t>
  </si>
  <si>
    <r>
      <t xml:space="preserve">Total - vigente em 01/06/1999 </t>
    </r>
    <r>
      <rPr>
        <sz val="10"/>
        <rFont val="Arial"/>
        <family val="2"/>
      </rPr>
      <t>- data do término do Contrato de Empréstimo</t>
    </r>
  </si>
  <si>
    <t>C O N C L U S Ã O</t>
  </si>
  <si>
    <t>Subtotal - vigente em 01/12/2002</t>
  </si>
  <si>
    <t>Multa contratual de 2%</t>
  </si>
  <si>
    <t>TOTAL GERAL - para 01/12/2.002</t>
  </si>
  <si>
    <t>JOSE ROBERTO AUGUSTO CORRÊA</t>
  </si>
  <si>
    <t xml:space="preserve">            PERITO JUDICIAL</t>
  </si>
  <si>
    <t>Anexo: 01</t>
  </si>
  <si>
    <t>Anexo: 02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</si>
</sst>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mmm/yyyy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14" fontId="0" fillId="0" borderId="2" xfId="0" applyNumberFormat="1" applyBorder="1" applyAlignment="1">
      <alignment/>
    </xf>
    <xf numFmtId="43" fontId="0" fillId="0" borderId="2" xfId="18" applyBorder="1" applyAlignment="1">
      <alignment/>
    </xf>
    <xf numFmtId="43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43" fontId="1" fillId="0" borderId="2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/>
    </xf>
    <xf numFmtId="43" fontId="1" fillId="0" borderId="9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43" fontId="1" fillId="0" borderId="2" xfId="18" applyFont="1" applyBorder="1" applyAlignment="1">
      <alignment/>
    </xf>
    <xf numFmtId="0" fontId="1" fillId="0" borderId="11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43" fontId="1" fillId="0" borderId="11" xfId="0" applyNumberFormat="1" applyFont="1" applyBorder="1" applyAlignment="1">
      <alignment/>
    </xf>
    <xf numFmtId="43" fontId="1" fillId="0" borderId="11" xfId="18" applyFont="1" applyBorder="1" applyAlignment="1">
      <alignment/>
    </xf>
    <xf numFmtId="4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Border="1" applyAlignment="1">
      <alignment/>
    </xf>
    <xf numFmtId="43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43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57421875" style="0" bestFit="1" customWidth="1"/>
    <col min="2" max="2" width="10.57421875" style="0" customWidth="1"/>
    <col min="3" max="3" width="18.00390625" style="0" customWidth="1"/>
    <col min="4" max="4" width="12.28125" style="0" customWidth="1"/>
    <col min="5" max="5" width="14.7109375" style="0" customWidth="1"/>
    <col min="6" max="6" width="13.00390625" style="0" customWidth="1"/>
    <col min="7" max="7" width="16.57421875" style="0" customWidth="1"/>
  </cols>
  <sheetData>
    <row r="1" spans="1:7" ht="12.75">
      <c r="A1" t="s">
        <v>34</v>
      </c>
      <c r="G1" s="38" t="s">
        <v>36</v>
      </c>
    </row>
    <row r="2" ht="12.75">
      <c r="A2" t="s">
        <v>35</v>
      </c>
    </row>
    <row r="6" spans="1:7" s="1" customFormat="1" ht="12.75">
      <c r="A6" s="41" t="s">
        <v>0</v>
      </c>
      <c r="B6" s="42"/>
      <c r="C6" s="8" t="s">
        <v>1</v>
      </c>
      <c r="D6" s="8" t="s">
        <v>2</v>
      </c>
      <c r="E6" s="8" t="s">
        <v>7</v>
      </c>
      <c r="F6" s="8" t="s">
        <v>8</v>
      </c>
      <c r="G6" s="9" t="s">
        <v>9</v>
      </c>
    </row>
    <row r="7" spans="1:7" s="1" customFormat="1" ht="12.75">
      <c r="A7" s="43"/>
      <c r="B7" s="44"/>
      <c r="C7" s="2"/>
      <c r="D7" s="2"/>
      <c r="E7" s="2"/>
      <c r="F7" s="2"/>
      <c r="G7" s="11"/>
    </row>
    <row r="8" spans="1:7" s="1" customFormat="1" ht="12.75">
      <c r="A8" s="12" t="s">
        <v>3</v>
      </c>
      <c r="B8" s="13" t="s">
        <v>4</v>
      </c>
      <c r="C8" s="13" t="s">
        <v>5</v>
      </c>
      <c r="D8" s="13" t="s">
        <v>6</v>
      </c>
      <c r="E8" s="13" t="s">
        <v>12</v>
      </c>
      <c r="F8" s="13" t="s">
        <v>10</v>
      </c>
      <c r="G8" s="14" t="s">
        <v>11</v>
      </c>
    </row>
    <row r="9" spans="1:7" s="1" customFormat="1" ht="12.75">
      <c r="A9" s="10"/>
      <c r="B9" s="2"/>
      <c r="C9" s="2"/>
      <c r="D9" s="2" t="s">
        <v>26</v>
      </c>
      <c r="E9" s="2"/>
      <c r="F9" s="2" t="s">
        <v>24</v>
      </c>
      <c r="G9" s="11"/>
    </row>
    <row r="10" s="1" customFormat="1" ht="12.75"/>
    <row r="11" spans="1:7" ht="12.75">
      <c r="A11" s="3" t="s">
        <v>13</v>
      </c>
      <c r="B11" s="4">
        <v>35899</v>
      </c>
      <c r="C11" s="5">
        <v>0</v>
      </c>
      <c r="D11" s="5">
        <v>0</v>
      </c>
      <c r="E11" s="5">
        <v>0</v>
      </c>
      <c r="F11" s="5">
        <v>0</v>
      </c>
      <c r="G11" s="5">
        <v>5515.14</v>
      </c>
    </row>
    <row r="12" spans="1:7" ht="12.75">
      <c r="A12" s="3" t="s">
        <v>14</v>
      </c>
      <c r="B12" s="4">
        <v>35929</v>
      </c>
      <c r="C12" s="6">
        <f>E12*2.8478997%</f>
        <v>157.06565551458002</v>
      </c>
      <c r="D12" s="5">
        <v>0</v>
      </c>
      <c r="E12" s="6">
        <f>G11</f>
        <v>5515.14</v>
      </c>
      <c r="F12" s="6">
        <v>0</v>
      </c>
      <c r="G12" s="6">
        <f>E12-F12</f>
        <v>5515.14</v>
      </c>
    </row>
    <row r="13" spans="1:7" ht="12.75">
      <c r="A13" s="3" t="s">
        <v>15</v>
      </c>
      <c r="B13" s="4">
        <v>35960</v>
      </c>
      <c r="C13" s="6">
        <f aca="true" t="shared" si="0" ref="C13:C76">E13*2.8478997%</f>
        <v>157.06565551458002</v>
      </c>
      <c r="D13" s="5">
        <v>0</v>
      </c>
      <c r="E13" s="6">
        <f aca="true" t="shared" si="1" ref="E13:E76">G12</f>
        <v>5515.14</v>
      </c>
      <c r="F13" s="6">
        <v>0</v>
      </c>
      <c r="G13" s="6">
        <f aca="true" t="shared" si="2" ref="G13:G76">E13-F13</f>
        <v>5515.14</v>
      </c>
    </row>
    <row r="14" spans="1:7" ht="12.75">
      <c r="A14" s="3" t="s">
        <v>16</v>
      </c>
      <c r="B14" s="4">
        <v>35977</v>
      </c>
      <c r="C14" s="6">
        <f t="shared" si="0"/>
        <v>157.06565551458002</v>
      </c>
      <c r="D14" s="5">
        <v>1000</v>
      </c>
      <c r="E14" s="6">
        <f t="shared" si="1"/>
        <v>5515.14</v>
      </c>
      <c r="F14" s="6">
        <v>528.79</v>
      </c>
      <c r="G14" s="6">
        <f t="shared" si="2"/>
        <v>4986.35</v>
      </c>
    </row>
    <row r="15" spans="1:7" ht="12.75">
      <c r="A15" s="3" t="s">
        <v>17</v>
      </c>
      <c r="B15" s="4">
        <v>36008</v>
      </c>
      <c r="C15" s="6">
        <f t="shared" si="0"/>
        <v>142.00624669095004</v>
      </c>
      <c r="D15" s="5">
        <v>483.5</v>
      </c>
      <c r="E15" s="6">
        <f t="shared" si="1"/>
        <v>4986.35</v>
      </c>
      <c r="F15" s="6">
        <f>D15-C15</f>
        <v>341.49375330904996</v>
      </c>
      <c r="G15" s="6">
        <f t="shared" si="2"/>
        <v>4644.856246690951</v>
      </c>
    </row>
    <row r="16" spans="1:7" ht="12.75">
      <c r="A16" s="3" t="s">
        <v>18</v>
      </c>
      <c r="B16" s="4">
        <v>36039</v>
      </c>
      <c r="C16" s="6">
        <f t="shared" si="0"/>
        <v>132.28084711494284</v>
      </c>
      <c r="D16" s="5">
        <v>483.5</v>
      </c>
      <c r="E16" s="6">
        <f t="shared" si="1"/>
        <v>4644.856246690951</v>
      </c>
      <c r="F16" s="6">
        <f>D16-C16</f>
        <v>351.21915288505716</v>
      </c>
      <c r="G16" s="6">
        <f t="shared" si="2"/>
        <v>4293.6370938058935</v>
      </c>
    </row>
    <row r="17" spans="1:7" ht="12.75">
      <c r="A17" s="3" t="s">
        <v>19</v>
      </c>
      <c r="B17" s="4">
        <v>36069</v>
      </c>
      <c r="C17" s="6">
        <f t="shared" si="0"/>
        <v>122.27847791358677</v>
      </c>
      <c r="D17" s="5">
        <v>0</v>
      </c>
      <c r="E17" s="6">
        <f t="shared" si="1"/>
        <v>4293.6370938058935</v>
      </c>
      <c r="F17" s="6">
        <v>0</v>
      </c>
      <c r="G17" s="6">
        <f t="shared" si="2"/>
        <v>4293.6370938058935</v>
      </c>
    </row>
    <row r="18" spans="1:7" ht="12.75">
      <c r="A18" s="3" t="s">
        <v>20</v>
      </c>
      <c r="B18" s="4">
        <v>36100</v>
      </c>
      <c r="C18" s="6">
        <f t="shared" si="0"/>
        <v>122.27847791358677</v>
      </c>
      <c r="D18" s="5">
        <v>0</v>
      </c>
      <c r="E18" s="6">
        <f t="shared" si="1"/>
        <v>4293.6370938058935</v>
      </c>
      <c r="F18" s="6">
        <v>0</v>
      </c>
      <c r="G18" s="6">
        <f t="shared" si="2"/>
        <v>4293.6370938058935</v>
      </c>
    </row>
    <row r="19" spans="1:7" ht="12.75">
      <c r="A19" s="3" t="s">
        <v>21</v>
      </c>
      <c r="B19" s="4">
        <v>36130</v>
      </c>
      <c r="C19" s="6">
        <f t="shared" si="0"/>
        <v>122.27847791358677</v>
      </c>
      <c r="D19" s="5">
        <v>0</v>
      </c>
      <c r="E19" s="6">
        <f t="shared" si="1"/>
        <v>4293.6370938058935</v>
      </c>
      <c r="F19" s="6">
        <v>0</v>
      </c>
      <c r="G19" s="6">
        <f t="shared" si="2"/>
        <v>4293.6370938058935</v>
      </c>
    </row>
    <row r="20" spans="1:7" ht="12.75">
      <c r="A20" s="7">
        <v>10</v>
      </c>
      <c r="B20" s="4">
        <v>36161</v>
      </c>
      <c r="C20" s="6">
        <f t="shared" si="0"/>
        <v>122.27847791358677</v>
      </c>
      <c r="D20" s="5">
        <v>0</v>
      </c>
      <c r="E20" s="6">
        <f t="shared" si="1"/>
        <v>4293.6370938058935</v>
      </c>
      <c r="F20" s="6">
        <v>0</v>
      </c>
      <c r="G20" s="6">
        <f t="shared" si="2"/>
        <v>4293.6370938058935</v>
      </c>
    </row>
    <row r="21" spans="1:7" ht="12.75">
      <c r="A21" s="7">
        <f>A20+1</f>
        <v>11</v>
      </c>
      <c r="B21" s="4">
        <v>36192</v>
      </c>
      <c r="C21" s="6">
        <f t="shared" si="0"/>
        <v>122.27847791358677</v>
      </c>
      <c r="D21" s="5">
        <v>0</v>
      </c>
      <c r="E21" s="6">
        <f t="shared" si="1"/>
        <v>4293.6370938058935</v>
      </c>
      <c r="F21" s="6">
        <v>0</v>
      </c>
      <c r="G21" s="6">
        <f t="shared" si="2"/>
        <v>4293.6370938058935</v>
      </c>
    </row>
    <row r="22" spans="1:7" ht="12.75">
      <c r="A22" s="7">
        <f aca="true" t="shared" si="3" ref="A22:A76">A21+1</f>
        <v>12</v>
      </c>
      <c r="B22" s="4">
        <v>36220</v>
      </c>
      <c r="C22" s="6">
        <f t="shared" si="0"/>
        <v>122.27847791358677</v>
      </c>
      <c r="D22" s="5">
        <v>0</v>
      </c>
      <c r="E22" s="6">
        <f t="shared" si="1"/>
        <v>4293.6370938058935</v>
      </c>
      <c r="F22" s="6">
        <v>0</v>
      </c>
      <c r="G22" s="6">
        <f t="shared" si="2"/>
        <v>4293.6370938058935</v>
      </c>
    </row>
    <row r="23" spans="1:7" ht="12.75">
      <c r="A23" s="7">
        <f t="shared" si="3"/>
        <v>13</v>
      </c>
      <c r="B23" s="4">
        <v>36251</v>
      </c>
      <c r="C23" s="6">
        <f t="shared" si="0"/>
        <v>122.27847791358677</v>
      </c>
      <c r="D23" s="5">
        <v>0</v>
      </c>
      <c r="E23" s="6">
        <f t="shared" si="1"/>
        <v>4293.6370938058935</v>
      </c>
      <c r="F23" s="6">
        <v>0</v>
      </c>
      <c r="G23" s="6">
        <f t="shared" si="2"/>
        <v>4293.6370938058935</v>
      </c>
    </row>
    <row r="24" spans="1:7" ht="12.75">
      <c r="A24" s="7">
        <f t="shared" si="3"/>
        <v>14</v>
      </c>
      <c r="B24" s="4">
        <v>36281</v>
      </c>
      <c r="C24" s="6">
        <f t="shared" si="0"/>
        <v>122.27847791358677</v>
      </c>
      <c r="D24" s="5">
        <v>0</v>
      </c>
      <c r="E24" s="6">
        <f t="shared" si="1"/>
        <v>4293.6370938058935</v>
      </c>
      <c r="F24" s="6">
        <v>0</v>
      </c>
      <c r="G24" s="6">
        <f t="shared" si="2"/>
        <v>4293.6370938058935</v>
      </c>
    </row>
    <row r="25" spans="1:7" ht="12.75">
      <c r="A25" s="7">
        <f t="shared" si="3"/>
        <v>15</v>
      </c>
      <c r="B25" s="4">
        <v>36312</v>
      </c>
      <c r="C25" s="6">
        <f t="shared" si="0"/>
        <v>122.27847791358677</v>
      </c>
      <c r="D25" s="5">
        <v>0</v>
      </c>
      <c r="E25" s="15">
        <f t="shared" si="1"/>
        <v>4293.6370938058935</v>
      </c>
      <c r="F25" s="6">
        <v>0</v>
      </c>
      <c r="G25" s="15">
        <f t="shared" si="2"/>
        <v>4293.6370938058935</v>
      </c>
    </row>
    <row r="26" spans="1:7" ht="12.75">
      <c r="A26" s="21" t="s">
        <v>23</v>
      </c>
      <c r="B26" s="4"/>
      <c r="C26" s="15">
        <f>SUM(C11:C25)</f>
        <v>1845.9903615719143</v>
      </c>
      <c r="D26" s="22">
        <f>SUM(D11:D25)</f>
        <v>1967</v>
      </c>
      <c r="E26" s="15"/>
      <c r="F26" s="15">
        <f>SUM(F11:F25)</f>
        <v>1221.502906194107</v>
      </c>
      <c r="G26" s="6"/>
    </row>
    <row r="27" spans="1:7" s="28" customFormat="1" ht="12.75">
      <c r="A27" s="23"/>
      <c r="B27" s="24"/>
      <c r="C27" s="25"/>
      <c r="D27" s="26"/>
      <c r="E27" s="25"/>
      <c r="F27" s="25"/>
      <c r="G27" s="27"/>
    </row>
    <row r="28" spans="1:7" ht="12.75">
      <c r="A28" s="45" t="s">
        <v>27</v>
      </c>
      <c r="B28" s="46"/>
      <c r="C28" s="46"/>
      <c r="D28" s="46"/>
      <c r="E28" s="46"/>
      <c r="F28" s="46"/>
      <c r="G28" s="19">
        <f>G23</f>
        <v>4293.6370938058935</v>
      </c>
    </row>
    <row r="29" spans="1:7" ht="12.75">
      <c r="A29" s="45" t="s">
        <v>5</v>
      </c>
      <c r="B29" s="46"/>
      <c r="C29" s="46"/>
      <c r="D29" s="46"/>
      <c r="E29" s="46"/>
      <c r="F29" s="46"/>
      <c r="G29" s="19">
        <f>C26</f>
        <v>1845.9903615719143</v>
      </c>
    </row>
    <row r="30" spans="1:7" ht="12.75">
      <c r="A30" s="47" t="s">
        <v>23</v>
      </c>
      <c r="B30" s="48"/>
      <c r="C30" s="48"/>
      <c r="D30" s="48"/>
      <c r="E30" s="48"/>
      <c r="F30" s="48"/>
      <c r="G30" s="20">
        <f>G28+G29</f>
        <v>6139.627455377808</v>
      </c>
    </row>
    <row r="31" spans="1:7" ht="12.75">
      <c r="A31" s="45" t="s">
        <v>25</v>
      </c>
      <c r="B31" s="46"/>
      <c r="C31" s="46"/>
      <c r="D31" s="46"/>
      <c r="E31" s="46"/>
      <c r="F31" s="46"/>
      <c r="G31" s="19">
        <f>1967-1221.5</f>
        <v>745.5</v>
      </c>
    </row>
    <row r="32" ht="13.5" thickBot="1"/>
    <row r="33" spans="1:7" ht="13.5" thickBot="1">
      <c r="A33" s="39" t="s">
        <v>29</v>
      </c>
      <c r="B33" s="40"/>
      <c r="C33" s="40"/>
      <c r="D33" s="40"/>
      <c r="E33" s="40"/>
      <c r="F33" s="40"/>
      <c r="G33" s="18">
        <f>G30-G31</f>
        <v>5394.127455377808</v>
      </c>
    </row>
    <row r="34" spans="1:7" s="28" customFormat="1" ht="12.75">
      <c r="A34" s="23"/>
      <c r="B34" s="24"/>
      <c r="C34" s="25"/>
      <c r="D34" s="26"/>
      <c r="E34" s="25"/>
      <c r="F34" s="25"/>
      <c r="G34" s="27"/>
    </row>
    <row r="35" spans="1:7" ht="12.75">
      <c r="A35" s="7">
        <f>A25+1</f>
        <v>16</v>
      </c>
      <c r="B35" s="4">
        <v>36342</v>
      </c>
      <c r="C35" s="6">
        <f t="shared" si="0"/>
        <v>122.27847791358677</v>
      </c>
      <c r="D35" s="5">
        <v>0</v>
      </c>
      <c r="E35" s="6">
        <f>G25</f>
        <v>4293.6370938058935</v>
      </c>
      <c r="F35" s="6">
        <v>0</v>
      </c>
      <c r="G35" s="6">
        <f t="shared" si="2"/>
        <v>4293.6370938058935</v>
      </c>
    </row>
    <row r="36" spans="1:7" ht="12.75">
      <c r="A36" s="7">
        <f t="shared" si="3"/>
        <v>17</v>
      </c>
      <c r="B36" s="4">
        <v>36373</v>
      </c>
      <c r="C36" s="6">
        <f t="shared" si="0"/>
        <v>122.27847791358677</v>
      </c>
      <c r="D36" s="5">
        <v>0</v>
      </c>
      <c r="E36" s="6">
        <f t="shared" si="1"/>
        <v>4293.6370938058935</v>
      </c>
      <c r="F36" s="6">
        <v>0</v>
      </c>
      <c r="G36" s="6">
        <f t="shared" si="2"/>
        <v>4293.6370938058935</v>
      </c>
    </row>
    <row r="37" spans="1:7" ht="12.75">
      <c r="A37" s="7">
        <f t="shared" si="3"/>
        <v>18</v>
      </c>
      <c r="B37" s="4">
        <v>36404</v>
      </c>
      <c r="C37" s="6">
        <f t="shared" si="0"/>
        <v>122.27847791358677</v>
      </c>
      <c r="D37" s="5">
        <v>0</v>
      </c>
      <c r="E37" s="6">
        <f t="shared" si="1"/>
        <v>4293.6370938058935</v>
      </c>
      <c r="F37" s="6">
        <v>0</v>
      </c>
      <c r="G37" s="6">
        <f t="shared" si="2"/>
        <v>4293.6370938058935</v>
      </c>
    </row>
    <row r="38" spans="1:7" ht="12.75">
      <c r="A38" s="7">
        <f t="shared" si="3"/>
        <v>19</v>
      </c>
      <c r="B38" s="4">
        <v>36434</v>
      </c>
      <c r="C38" s="6">
        <f t="shared" si="0"/>
        <v>122.27847791358677</v>
      </c>
      <c r="D38" s="5">
        <v>0</v>
      </c>
      <c r="E38" s="6">
        <f t="shared" si="1"/>
        <v>4293.6370938058935</v>
      </c>
      <c r="F38" s="6">
        <v>0</v>
      </c>
      <c r="G38" s="6">
        <f t="shared" si="2"/>
        <v>4293.6370938058935</v>
      </c>
    </row>
    <row r="39" spans="1:7" ht="12.75">
      <c r="A39" s="7">
        <f t="shared" si="3"/>
        <v>20</v>
      </c>
      <c r="B39" s="4">
        <v>36465</v>
      </c>
      <c r="C39" s="6">
        <f t="shared" si="0"/>
        <v>122.27847791358677</v>
      </c>
      <c r="D39" s="5">
        <v>0</v>
      </c>
      <c r="E39" s="6">
        <f t="shared" si="1"/>
        <v>4293.6370938058935</v>
      </c>
      <c r="F39" s="6">
        <v>0</v>
      </c>
      <c r="G39" s="6">
        <f t="shared" si="2"/>
        <v>4293.6370938058935</v>
      </c>
    </row>
    <row r="40" spans="1:7" ht="12.75">
      <c r="A40" s="7">
        <f t="shared" si="3"/>
        <v>21</v>
      </c>
      <c r="B40" s="4">
        <v>36495</v>
      </c>
      <c r="C40" s="6">
        <f t="shared" si="0"/>
        <v>122.27847791358677</v>
      </c>
      <c r="D40" s="5">
        <v>0</v>
      </c>
      <c r="E40" s="6">
        <f t="shared" si="1"/>
        <v>4293.6370938058935</v>
      </c>
      <c r="F40" s="6">
        <v>0</v>
      </c>
      <c r="G40" s="6">
        <f t="shared" si="2"/>
        <v>4293.6370938058935</v>
      </c>
    </row>
    <row r="41" spans="1:7" ht="12.75">
      <c r="A41" s="7">
        <f t="shared" si="3"/>
        <v>22</v>
      </c>
      <c r="B41" s="4">
        <v>36526</v>
      </c>
      <c r="C41" s="6">
        <f t="shared" si="0"/>
        <v>122.27847791358677</v>
      </c>
      <c r="D41" s="5">
        <v>0</v>
      </c>
      <c r="E41" s="6">
        <f t="shared" si="1"/>
        <v>4293.6370938058935</v>
      </c>
      <c r="F41" s="6">
        <v>0</v>
      </c>
      <c r="G41" s="6">
        <f t="shared" si="2"/>
        <v>4293.6370938058935</v>
      </c>
    </row>
    <row r="42" spans="1:7" ht="12.75">
      <c r="A42" s="7">
        <f t="shared" si="3"/>
        <v>23</v>
      </c>
      <c r="B42" s="4">
        <v>36557</v>
      </c>
      <c r="C42" s="6">
        <f t="shared" si="0"/>
        <v>122.27847791358677</v>
      </c>
      <c r="D42" s="5">
        <v>0</v>
      </c>
      <c r="E42" s="6">
        <f t="shared" si="1"/>
        <v>4293.6370938058935</v>
      </c>
      <c r="F42" s="6">
        <v>0</v>
      </c>
      <c r="G42" s="6">
        <f t="shared" si="2"/>
        <v>4293.6370938058935</v>
      </c>
    </row>
    <row r="43" spans="1:7" ht="12.75">
      <c r="A43" s="7">
        <f t="shared" si="3"/>
        <v>24</v>
      </c>
      <c r="B43" s="4">
        <v>36586</v>
      </c>
      <c r="C43" s="6">
        <f t="shared" si="0"/>
        <v>122.27847791358677</v>
      </c>
      <c r="D43" s="5">
        <v>0</v>
      </c>
      <c r="E43" s="6">
        <f t="shared" si="1"/>
        <v>4293.6370938058935</v>
      </c>
      <c r="F43" s="6">
        <v>0</v>
      </c>
      <c r="G43" s="6">
        <f t="shared" si="2"/>
        <v>4293.6370938058935</v>
      </c>
    </row>
    <row r="44" spans="1:7" ht="12.75">
      <c r="A44" s="7">
        <f t="shared" si="3"/>
        <v>25</v>
      </c>
      <c r="B44" s="4">
        <v>36617</v>
      </c>
      <c r="C44" s="6">
        <f t="shared" si="0"/>
        <v>122.27847791358677</v>
      </c>
      <c r="D44" s="5">
        <v>0</v>
      </c>
      <c r="E44" s="6">
        <f t="shared" si="1"/>
        <v>4293.6370938058935</v>
      </c>
      <c r="F44" s="6">
        <v>0</v>
      </c>
      <c r="G44" s="6">
        <f t="shared" si="2"/>
        <v>4293.6370938058935</v>
      </c>
    </row>
    <row r="45" spans="1:7" ht="12.75">
      <c r="A45" s="7">
        <f t="shared" si="3"/>
        <v>26</v>
      </c>
      <c r="B45" s="4">
        <v>36647</v>
      </c>
      <c r="C45" s="6">
        <f t="shared" si="0"/>
        <v>122.27847791358677</v>
      </c>
      <c r="D45" s="5">
        <v>0</v>
      </c>
      <c r="E45" s="6">
        <f t="shared" si="1"/>
        <v>4293.6370938058935</v>
      </c>
      <c r="F45" s="6">
        <v>0</v>
      </c>
      <c r="G45" s="6">
        <f t="shared" si="2"/>
        <v>4293.6370938058935</v>
      </c>
    </row>
    <row r="46" spans="1:7" ht="12.75">
      <c r="A46" s="7">
        <f t="shared" si="3"/>
        <v>27</v>
      </c>
      <c r="B46" s="4">
        <v>36678</v>
      </c>
      <c r="C46" s="6">
        <f t="shared" si="0"/>
        <v>122.27847791358677</v>
      </c>
      <c r="D46" s="5">
        <v>0</v>
      </c>
      <c r="E46" s="6">
        <f t="shared" si="1"/>
        <v>4293.6370938058935</v>
      </c>
      <c r="F46" s="6">
        <v>0</v>
      </c>
      <c r="G46" s="6">
        <f t="shared" si="2"/>
        <v>4293.6370938058935</v>
      </c>
    </row>
    <row r="47" spans="1:7" ht="12.75">
      <c r="A47" s="7">
        <f t="shared" si="3"/>
        <v>28</v>
      </c>
      <c r="B47" s="4">
        <v>36708</v>
      </c>
      <c r="C47" s="6">
        <f t="shared" si="0"/>
        <v>122.27847791358677</v>
      </c>
      <c r="D47" s="5">
        <v>0</v>
      </c>
      <c r="E47" s="6">
        <f t="shared" si="1"/>
        <v>4293.6370938058935</v>
      </c>
      <c r="F47" s="6">
        <v>0</v>
      </c>
      <c r="G47" s="6">
        <f t="shared" si="2"/>
        <v>4293.6370938058935</v>
      </c>
    </row>
    <row r="48" spans="1:7" ht="12.75">
      <c r="A48" s="7">
        <f t="shared" si="3"/>
        <v>29</v>
      </c>
      <c r="B48" s="4">
        <v>36739</v>
      </c>
      <c r="C48" s="6">
        <f t="shared" si="0"/>
        <v>122.27847791358677</v>
      </c>
      <c r="D48" s="5">
        <v>0</v>
      </c>
      <c r="E48" s="6">
        <f t="shared" si="1"/>
        <v>4293.6370938058935</v>
      </c>
      <c r="F48" s="6">
        <v>0</v>
      </c>
      <c r="G48" s="6">
        <f t="shared" si="2"/>
        <v>4293.6370938058935</v>
      </c>
    </row>
    <row r="49" spans="1:7" ht="12.75">
      <c r="A49" s="7">
        <f t="shared" si="3"/>
        <v>30</v>
      </c>
      <c r="B49" s="4">
        <v>36770</v>
      </c>
      <c r="C49" s="6">
        <f t="shared" si="0"/>
        <v>122.27847791358677</v>
      </c>
      <c r="D49" s="5">
        <v>0</v>
      </c>
      <c r="E49" s="6">
        <f t="shared" si="1"/>
        <v>4293.6370938058935</v>
      </c>
      <c r="F49" s="6">
        <v>0</v>
      </c>
      <c r="G49" s="6">
        <f t="shared" si="2"/>
        <v>4293.6370938058935</v>
      </c>
    </row>
    <row r="50" spans="1:7" ht="12.75">
      <c r="A50" s="7">
        <f t="shared" si="3"/>
        <v>31</v>
      </c>
      <c r="B50" s="4">
        <v>36800</v>
      </c>
      <c r="C50" s="6">
        <f t="shared" si="0"/>
        <v>122.27847791358677</v>
      </c>
      <c r="D50" s="5">
        <v>0</v>
      </c>
      <c r="E50" s="6">
        <f t="shared" si="1"/>
        <v>4293.6370938058935</v>
      </c>
      <c r="F50" s="6">
        <v>0</v>
      </c>
      <c r="G50" s="6">
        <f t="shared" si="2"/>
        <v>4293.6370938058935</v>
      </c>
    </row>
    <row r="51" spans="1:7" ht="12.75">
      <c r="A51" s="7">
        <f t="shared" si="3"/>
        <v>32</v>
      </c>
      <c r="B51" s="4">
        <v>36831</v>
      </c>
      <c r="C51" s="6">
        <f t="shared" si="0"/>
        <v>122.27847791358677</v>
      </c>
      <c r="D51" s="5">
        <v>0</v>
      </c>
      <c r="E51" s="6">
        <f t="shared" si="1"/>
        <v>4293.6370938058935</v>
      </c>
      <c r="F51" s="6">
        <v>0</v>
      </c>
      <c r="G51" s="6">
        <f t="shared" si="2"/>
        <v>4293.6370938058935</v>
      </c>
    </row>
    <row r="52" spans="1:7" ht="12.75">
      <c r="A52" s="7">
        <f t="shared" si="3"/>
        <v>33</v>
      </c>
      <c r="B52" s="4">
        <v>36861</v>
      </c>
      <c r="C52" s="6">
        <f t="shared" si="0"/>
        <v>122.27847791358677</v>
      </c>
      <c r="D52" s="5">
        <v>0</v>
      </c>
      <c r="E52" s="6">
        <f t="shared" si="1"/>
        <v>4293.6370938058935</v>
      </c>
      <c r="F52" s="6">
        <v>0</v>
      </c>
      <c r="G52" s="6">
        <f t="shared" si="2"/>
        <v>4293.6370938058935</v>
      </c>
    </row>
    <row r="53" spans="1:7" ht="12.75">
      <c r="A53" s="7">
        <f t="shared" si="3"/>
        <v>34</v>
      </c>
      <c r="B53" s="4">
        <v>36892</v>
      </c>
      <c r="C53" s="6">
        <f t="shared" si="0"/>
        <v>122.27847791358677</v>
      </c>
      <c r="D53" s="5">
        <v>0</v>
      </c>
      <c r="E53" s="6">
        <f t="shared" si="1"/>
        <v>4293.6370938058935</v>
      </c>
      <c r="F53" s="6">
        <v>0</v>
      </c>
      <c r="G53" s="6">
        <f t="shared" si="2"/>
        <v>4293.6370938058935</v>
      </c>
    </row>
    <row r="54" spans="1:7" ht="12.75">
      <c r="A54" s="7">
        <f t="shared" si="3"/>
        <v>35</v>
      </c>
      <c r="B54" s="4">
        <v>36923</v>
      </c>
      <c r="C54" s="6">
        <f t="shared" si="0"/>
        <v>122.27847791358677</v>
      </c>
      <c r="D54" s="5">
        <v>0</v>
      </c>
      <c r="E54" s="6">
        <f t="shared" si="1"/>
        <v>4293.6370938058935</v>
      </c>
      <c r="F54" s="6">
        <v>0</v>
      </c>
      <c r="G54" s="6">
        <f t="shared" si="2"/>
        <v>4293.6370938058935</v>
      </c>
    </row>
    <row r="55" spans="1:7" ht="12.75">
      <c r="A55" s="7">
        <f t="shared" si="3"/>
        <v>36</v>
      </c>
      <c r="B55" s="4">
        <v>36951</v>
      </c>
      <c r="C55" s="6">
        <f t="shared" si="0"/>
        <v>122.27847791358677</v>
      </c>
      <c r="D55" s="5">
        <v>0</v>
      </c>
      <c r="E55" s="6">
        <f t="shared" si="1"/>
        <v>4293.6370938058935</v>
      </c>
      <c r="F55" s="6">
        <v>0</v>
      </c>
      <c r="G55" s="6">
        <f t="shared" si="2"/>
        <v>4293.6370938058935</v>
      </c>
    </row>
    <row r="56" spans="1:7" ht="12.75">
      <c r="A56" s="7">
        <f t="shared" si="3"/>
        <v>37</v>
      </c>
      <c r="B56" s="4">
        <v>36982</v>
      </c>
      <c r="C56" s="6">
        <f t="shared" si="0"/>
        <v>122.27847791358677</v>
      </c>
      <c r="D56" s="5">
        <v>0</v>
      </c>
      <c r="E56" s="6">
        <f t="shared" si="1"/>
        <v>4293.6370938058935</v>
      </c>
      <c r="F56" s="6">
        <v>0</v>
      </c>
      <c r="G56" s="6">
        <f t="shared" si="2"/>
        <v>4293.6370938058935</v>
      </c>
    </row>
    <row r="57" spans="1:7" ht="12.75">
      <c r="A57" s="7">
        <f t="shared" si="3"/>
        <v>38</v>
      </c>
      <c r="B57" s="4">
        <v>37012</v>
      </c>
      <c r="C57" s="6">
        <f t="shared" si="0"/>
        <v>122.27847791358677</v>
      </c>
      <c r="D57" s="5">
        <v>0</v>
      </c>
      <c r="E57" s="6">
        <f t="shared" si="1"/>
        <v>4293.6370938058935</v>
      </c>
      <c r="F57" s="6">
        <v>0</v>
      </c>
      <c r="G57" s="6">
        <f t="shared" si="2"/>
        <v>4293.6370938058935</v>
      </c>
    </row>
    <row r="58" spans="1:7" ht="12.75">
      <c r="A58" s="7">
        <f t="shared" si="3"/>
        <v>39</v>
      </c>
      <c r="B58" s="4">
        <v>37043</v>
      </c>
      <c r="C58" s="6">
        <f t="shared" si="0"/>
        <v>122.27847791358677</v>
      </c>
      <c r="D58" s="5">
        <v>0</v>
      </c>
      <c r="E58" s="6">
        <f t="shared" si="1"/>
        <v>4293.6370938058935</v>
      </c>
      <c r="F58" s="6">
        <v>0</v>
      </c>
      <c r="G58" s="6">
        <f t="shared" si="2"/>
        <v>4293.6370938058935</v>
      </c>
    </row>
    <row r="59" spans="1:7" ht="12.75">
      <c r="A59" s="7">
        <f t="shared" si="3"/>
        <v>40</v>
      </c>
      <c r="B59" s="4">
        <v>37073</v>
      </c>
      <c r="C59" s="6">
        <f t="shared" si="0"/>
        <v>122.27847791358677</v>
      </c>
      <c r="D59" s="5">
        <v>0</v>
      </c>
      <c r="E59" s="6">
        <f t="shared" si="1"/>
        <v>4293.6370938058935</v>
      </c>
      <c r="F59" s="6">
        <v>0</v>
      </c>
      <c r="G59" s="6">
        <f t="shared" si="2"/>
        <v>4293.6370938058935</v>
      </c>
    </row>
    <row r="60" spans="1:7" ht="12.75">
      <c r="A60" s="7">
        <f t="shared" si="3"/>
        <v>41</v>
      </c>
      <c r="B60" s="4">
        <v>37104</v>
      </c>
      <c r="C60" s="6">
        <f t="shared" si="0"/>
        <v>122.27847791358677</v>
      </c>
      <c r="D60" s="5">
        <v>0</v>
      </c>
      <c r="E60" s="6">
        <f t="shared" si="1"/>
        <v>4293.6370938058935</v>
      </c>
      <c r="F60" s="6">
        <v>0</v>
      </c>
      <c r="G60" s="6">
        <f t="shared" si="2"/>
        <v>4293.6370938058935</v>
      </c>
    </row>
    <row r="61" spans="1:7" ht="12.75">
      <c r="A61" s="7">
        <f t="shared" si="3"/>
        <v>42</v>
      </c>
      <c r="B61" s="4">
        <v>37135</v>
      </c>
      <c r="C61" s="6">
        <f t="shared" si="0"/>
        <v>122.27847791358677</v>
      </c>
      <c r="D61" s="5">
        <v>0</v>
      </c>
      <c r="E61" s="6">
        <f t="shared" si="1"/>
        <v>4293.6370938058935</v>
      </c>
      <c r="F61" s="6">
        <v>0</v>
      </c>
      <c r="G61" s="6">
        <f t="shared" si="2"/>
        <v>4293.6370938058935</v>
      </c>
    </row>
    <row r="62" spans="1:7" ht="12.75">
      <c r="A62" s="7">
        <f t="shared" si="3"/>
        <v>43</v>
      </c>
      <c r="B62" s="4">
        <v>37165</v>
      </c>
      <c r="C62" s="6">
        <f t="shared" si="0"/>
        <v>122.27847791358677</v>
      </c>
      <c r="D62" s="5">
        <v>0</v>
      </c>
      <c r="E62" s="6">
        <f t="shared" si="1"/>
        <v>4293.6370938058935</v>
      </c>
      <c r="F62" s="6">
        <v>0</v>
      </c>
      <c r="G62" s="6">
        <f t="shared" si="2"/>
        <v>4293.6370938058935</v>
      </c>
    </row>
    <row r="63" spans="1:7" ht="12.75">
      <c r="A63" s="7">
        <f t="shared" si="3"/>
        <v>44</v>
      </c>
      <c r="B63" s="4">
        <v>37196</v>
      </c>
      <c r="C63" s="6">
        <f t="shared" si="0"/>
        <v>122.27847791358677</v>
      </c>
      <c r="D63" s="5">
        <v>0</v>
      </c>
      <c r="E63" s="6">
        <f t="shared" si="1"/>
        <v>4293.6370938058935</v>
      </c>
      <c r="F63" s="6">
        <v>0</v>
      </c>
      <c r="G63" s="6">
        <f t="shared" si="2"/>
        <v>4293.6370938058935</v>
      </c>
    </row>
    <row r="64" spans="1:7" ht="12.75">
      <c r="A64" s="7">
        <f t="shared" si="3"/>
        <v>45</v>
      </c>
      <c r="B64" s="4">
        <v>37226</v>
      </c>
      <c r="C64" s="6">
        <f t="shared" si="0"/>
        <v>122.27847791358677</v>
      </c>
      <c r="D64" s="5">
        <v>0</v>
      </c>
      <c r="E64" s="6">
        <f t="shared" si="1"/>
        <v>4293.6370938058935</v>
      </c>
      <c r="F64" s="6">
        <v>0</v>
      </c>
      <c r="G64" s="6">
        <f t="shared" si="2"/>
        <v>4293.6370938058935</v>
      </c>
    </row>
    <row r="65" spans="1:7" ht="12.75">
      <c r="A65" s="7">
        <f t="shared" si="3"/>
        <v>46</v>
      </c>
      <c r="B65" s="4">
        <v>37257</v>
      </c>
      <c r="C65" s="6">
        <f t="shared" si="0"/>
        <v>122.27847791358677</v>
      </c>
      <c r="D65" s="5">
        <v>0</v>
      </c>
      <c r="E65" s="6">
        <f t="shared" si="1"/>
        <v>4293.6370938058935</v>
      </c>
      <c r="F65" s="6">
        <v>0</v>
      </c>
      <c r="G65" s="6">
        <f t="shared" si="2"/>
        <v>4293.6370938058935</v>
      </c>
    </row>
    <row r="66" spans="1:7" ht="12.75">
      <c r="A66" s="7">
        <f t="shared" si="3"/>
        <v>47</v>
      </c>
      <c r="B66" s="4">
        <v>37288</v>
      </c>
      <c r="C66" s="6">
        <f t="shared" si="0"/>
        <v>122.27847791358677</v>
      </c>
      <c r="D66" s="5">
        <v>0</v>
      </c>
      <c r="E66" s="6">
        <f t="shared" si="1"/>
        <v>4293.6370938058935</v>
      </c>
      <c r="F66" s="6">
        <v>0</v>
      </c>
      <c r="G66" s="6">
        <f t="shared" si="2"/>
        <v>4293.6370938058935</v>
      </c>
    </row>
    <row r="67" spans="1:7" ht="12.75">
      <c r="A67" s="7">
        <f t="shared" si="3"/>
        <v>48</v>
      </c>
      <c r="B67" s="4">
        <v>37316</v>
      </c>
      <c r="C67" s="6">
        <f t="shared" si="0"/>
        <v>122.27847791358677</v>
      </c>
      <c r="D67" s="5">
        <v>0</v>
      </c>
      <c r="E67" s="6">
        <f t="shared" si="1"/>
        <v>4293.6370938058935</v>
      </c>
      <c r="F67" s="6">
        <v>0</v>
      </c>
      <c r="G67" s="6">
        <f t="shared" si="2"/>
        <v>4293.6370938058935</v>
      </c>
    </row>
    <row r="68" spans="1:7" ht="12.75">
      <c r="A68" s="7">
        <f t="shared" si="3"/>
        <v>49</v>
      </c>
      <c r="B68" s="4">
        <v>37347</v>
      </c>
      <c r="C68" s="6">
        <f t="shared" si="0"/>
        <v>122.27847791358677</v>
      </c>
      <c r="D68" s="5">
        <v>0</v>
      </c>
      <c r="E68" s="6">
        <f t="shared" si="1"/>
        <v>4293.6370938058935</v>
      </c>
      <c r="F68" s="6">
        <v>0</v>
      </c>
      <c r="G68" s="6">
        <f t="shared" si="2"/>
        <v>4293.6370938058935</v>
      </c>
    </row>
    <row r="69" spans="1:7" ht="12.75">
      <c r="A69" s="7">
        <f t="shared" si="3"/>
        <v>50</v>
      </c>
      <c r="B69" s="4">
        <v>37377</v>
      </c>
      <c r="C69" s="6">
        <f t="shared" si="0"/>
        <v>122.27847791358677</v>
      </c>
      <c r="D69" s="5">
        <v>0</v>
      </c>
      <c r="E69" s="6">
        <f t="shared" si="1"/>
        <v>4293.6370938058935</v>
      </c>
      <c r="F69" s="6">
        <v>0</v>
      </c>
      <c r="G69" s="6">
        <f t="shared" si="2"/>
        <v>4293.6370938058935</v>
      </c>
    </row>
    <row r="70" spans="1:7" ht="12.75">
      <c r="A70" s="7">
        <f t="shared" si="3"/>
        <v>51</v>
      </c>
      <c r="B70" s="4">
        <v>37408</v>
      </c>
      <c r="C70" s="6">
        <f t="shared" si="0"/>
        <v>122.27847791358677</v>
      </c>
      <c r="D70" s="5">
        <v>0</v>
      </c>
      <c r="E70" s="6">
        <f t="shared" si="1"/>
        <v>4293.6370938058935</v>
      </c>
      <c r="F70" s="6">
        <v>0</v>
      </c>
      <c r="G70" s="6">
        <f t="shared" si="2"/>
        <v>4293.6370938058935</v>
      </c>
    </row>
    <row r="71" spans="1:7" ht="12.75">
      <c r="A71" s="7">
        <f t="shared" si="3"/>
        <v>52</v>
      </c>
      <c r="B71" s="4">
        <v>37438</v>
      </c>
      <c r="C71" s="6">
        <f t="shared" si="0"/>
        <v>122.27847791358677</v>
      </c>
      <c r="D71" s="5">
        <v>0</v>
      </c>
      <c r="E71" s="6">
        <f t="shared" si="1"/>
        <v>4293.6370938058935</v>
      </c>
      <c r="F71" s="6">
        <v>0</v>
      </c>
      <c r="G71" s="6">
        <f t="shared" si="2"/>
        <v>4293.6370938058935</v>
      </c>
    </row>
    <row r="72" spans="1:7" ht="12.75">
      <c r="A72" s="7">
        <f t="shared" si="3"/>
        <v>53</v>
      </c>
      <c r="B72" s="4">
        <v>37469</v>
      </c>
      <c r="C72" s="6">
        <f t="shared" si="0"/>
        <v>122.27847791358677</v>
      </c>
      <c r="D72" s="5">
        <v>0</v>
      </c>
      <c r="E72" s="6">
        <f t="shared" si="1"/>
        <v>4293.6370938058935</v>
      </c>
      <c r="F72" s="6">
        <v>0</v>
      </c>
      <c r="G72" s="6">
        <f t="shared" si="2"/>
        <v>4293.6370938058935</v>
      </c>
    </row>
    <row r="73" spans="1:7" ht="12.75">
      <c r="A73" s="7">
        <f t="shared" si="3"/>
        <v>54</v>
      </c>
      <c r="B73" s="4">
        <v>37500</v>
      </c>
      <c r="C73" s="6">
        <f t="shared" si="0"/>
        <v>122.27847791358677</v>
      </c>
      <c r="D73" s="5">
        <v>0</v>
      </c>
      <c r="E73" s="6">
        <f t="shared" si="1"/>
        <v>4293.6370938058935</v>
      </c>
      <c r="F73" s="6">
        <v>0</v>
      </c>
      <c r="G73" s="6">
        <f t="shared" si="2"/>
        <v>4293.6370938058935</v>
      </c>
    </row>
    <row r="74" spans="1:7" ht="12.75">
      <c r="A74" s="7">
        <f t="shared" si="3"/>
        <v>55</v>
      </c>
      <c r="B74" s="4">
        <v>37530</v>
      </c>
      <c r="C74" s="6">
        <f t="shared" si="0"/>
        <v>122.27847791358677</v>
      </c>
      <c r="D74" s="5">
        <v>0</v>
      </c>
      <c r="E74" s="6">
        <f t="shared" si="1"/>
        <v>4293.6370938058935</v>
      </c>
      <c r="F74" s="6">
        <v>0</v>
      </c>
      <c r="G74" s="6">
        <f t="shared" si="2"/>
        <v>4293.6370938058935</v>
      </c>
    </row>
    <row r="75" spans="1:7" ht="12.75">
      <c r="A75" s="7">
        <f t="shared" si="3"/>
        <v>56</v>
      </c>
      <c r="B75" s="4">
        <v>37561</v>
      </c>
      <c r="C75" s="6">
        <f t="shared" si="0"/>
        <v>122.27847791358677</v>
      </c>
      <c r="D75" s="5">
        <v>0</v>
      </c>
      <c r="E75" s="6">
        <f t="shared" si="1"/>
        <v>4293.6370938058935</v>
      </c>
      <c r="F75" s="6">
        <v>0</v>
      </c>
      <c r="G75" s="6">
        <f t="shared" si="2"/>
        <v>4293.6370938058935</v>
      </c>
    </row>
    <row r="76" spans="1:7" ht="12.75">
      <c r="A76" s="7">
        <f t="shared" si="3"/>
        <v>57</v>
      </c>
      <c r="B76" s="4">
        <v>37591</v>
      </c>
      <c r="C76" s="6">
        <f t="shared" si="0"/>
        <v>122.27847791358677</v>
      </c>
      <c r="D76" s="5">
        <v>0</v>
      </c>
      <c r="E76" s="15">
        <f t="shared" si="1"/>
        <v>4293.6370938058935</v>
      </c>
      <c r="F76" s="6">
        <v>0</v>
      </c>
      <c r="G76" s="15">
        <f t="shared" si="2"/>
        <v>4293.6370938058935</v>
      </c>
    </row>
    <row r="78" spans="1:6" ht="12.75">
      <c r="A78" s="17" t="s">
        <v>22</v>
      </c>
      <c r="C78" s="16">
        <f>SUM(C26:C76)</f>
        <v>6981.686433942549</v>
      </c>
      <c r="D78" s="16">
        <f>SUM(D26:D76)</f>
        <v>1967</v>
      </c>
      <c r="E78" s="17"/>
      <c r="F78" s="16">
        <f>SUM(F26:F76)</f>
        <v>1221.502906194107</v>
      </c>
    </row>
    <row r="81" spans="1:7" ht="12.75">
      <c r="A81" s="45" t="s">
        <v>27</v>
      </c>
      <c r="B81" s="46"/>
      <c r="C81" s="46"/>
      <c r="D81" s="46"/>
      <c r="E81" s="46"/>
      <c r="F81" s="46"/>
      <c r="G81" s="19">
        <f>G76</f>
        <v>4293.6370938058935</v>
      </c>
    </row>
    <row r="82" spans="1:7" ht="12.75">
      <c r="A82" s="45" t="s">
        <v>5</v>
      </c>
      <c r="B82" s="46"/>
      <c r="C82" s="46"/>
      <c r="D82" s="46"/>
      <c r="E82" s="46"/>
      <c r="F82" s="46"/>
      <c r="G82" s="19">
        <f>C78</f>
        <v>6981.686433942549</v>
      </c>
    </row>
    <row r="83" spans="1:7" ht="12.75">
      <c r="A83" s="47" t="s">
        <v>23</v>
      </c>
      <c r="B83" s="48"/>
      <c r="C83" s="48"/>
      <c r="D83" s="48"/>
      <c r="E83" s="48"/>
      <c r="F83" s="48"/>
      <c r="G83" s="20">
        <f>G81+G82</f>
        <v>11275.323527748442</v>
      </c>
    </row>
    <row r="84" spans="1:7" ht="12.75">
      <c r="A84" s="45" t="s">
        <v>25</v>
      </c>
      <c r="B84" s="46"/>
      <c r="C84" s="46"/>
      <c r="D84" s="46"/>
      <c r="E84" s="46"/>
      <c r="F84" s="46"/>
      <c r="G84" s="19">
        <v>745</v>
      </c>
    </row>
    <row r="85" ht="13.5" thickBot="1"/>
    <row r="86" spans="1:7" ht="13.5" thickBot="1">
      <c r="A86" s="39" t="s">
        <v>28</v>
      </c>
      <c r="B86" s="40"/>
      <c r="C86" s="40"/>
      <c r="D86" s="40"/>
      <c r="E86" s="40"/>
      <c r="F86" s="40"/>
      <c r="G86" s="18">
        <f>G83-G84</f>
        <v>10530.323527748442</v>
      </c>
    </row>
  </sheetData>
  <mergeCells count="12">
    <mergeCell ref="A83:F83"/>
    <mergeCell ref="A84:F84"/>
    <mergeCell ref="A86:F86"/>
    <mergeCell ref="A6:B6"/>
    <mergeCell ref="A7:B7"/>
    <mergeCell ref="A81:F81"/>
    <mergeCell ref="A82:F82"/>
    <mergeCell ref="A28:F28"/>
    <mergeCell ref="A29:F29"/>
    <mergeCell ref="A30:F30"/>
    <mergeCell ref="A31:F31"/>
    <mergeCell ref="A33:F33"/>
  </mergeCells>
  <printOptions/>
  <pageMargins left="1.1811023622047245" right="0.4330708661417323" top="0.3937007874015748" bottom="0.3149606299212598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/>
  <cols>
    <col min="6" max="6" width="29.00390625" style="0" customWidth="1"/>
    <col min="7" max="7" width="13.140625" style="0" customWidth="1"/>
  </cols>
  <sheetData>
    <row r="1" spans="1:7" ht="12.75">
      <c r="A1" t="s">
        <v>34</v>
      </c>
      <c r="G1" s="38" t="s">
        <v>37</v>
      </c>
    </row>
    <row r="2" ht="12.75">
      <c r="A2" t="s">
        <v>35</v>
      </c>
    </row>
    <row r="11" spans="1:7" ht="18">
      <c r="A11" s="51" t="s">
        <v>30</v>
      </c>
      <c r="B11" s="51"/>
      <c r="C11" s="51"/>
      <c r="D11" s="51"/>
      <c r="E11" s="51"/>
      <c r="F11" s="51"/>
      <c r="G11" s="51"/>
    </row>
    <row r="22" spans="1:7" ht="12.75">
      <c r="A22" s="45" t="s">
        <v>27</v>
      </c>
      <c r="B22" s="46"/>
      <c r="C22" s="46"/>
      <c r="D22" s="46"/>
      <c r="E22" s="46"/>
      <c r="F22" s="46"/>
      <c r="G22" s="19">
        <f>Plan1!G81</f>
        <v>4293.6370938058935</v>
      </c>
    </row>
    <row r="23" spans="1:7" ht="12.75">
      <c r="A23" s="45" t="s">
        <v>5</v>
      </c>
      <c r="B23" s="46"/>
      <c r="C23" s="46"/>
      <c r="D23" s="46"/>
      <c r="E23" s="46"/>
      <c r="F23" s="46"/>
      <c r="G23" s="19">
        <f>Plan1!G82</f>
        <v>6981.686433942549</v>
      </c>
    </row>
    <row r="24" spans="1:7" ht="12.75">
      <c r="A24" s="52" t="s">
        <v>23</v>
      </c>
      <c r="B24" s="53"/>
      <c r="C24" s="53"/>
      <c r="D24" s="53"/>
      <c r="E24" s="53"/>
      <c r="F24" s="53"/>
      <c r="G24" s="19">
        <f>Plan1!G83</f>
        <v>11275.323527748442</v>
      </c>
    </row>
    <row r="25" spans="1:7" ht="12.75">
      <c r="A25" s="45" t="s">
        <v>25</v>
      </c>
      <c r="B25" s="46"/>
      <c r="C25" s="46"/>
      <c r="D25" s="46"/>
      <c r="E25" s="46"/>
      <c r="F25" s="46"/>
      <c r="G25" s="19">
        <v>745</v>
      </c>
    </row>
    <row r="26" ht="13.5" thickBot="1"/>
    <row r="27" spans="1:7" s="33" customFormat="1" ht="14.25" customHeight="1">
      <c r="A27" s="49" t="s">
        <v>31</v>
      </c>
      <c r="B27" s="50"/>
      <c r="C27" s="50"/>
      <c r="D27" s="50"/>
      <c r="E27" s="50"/>
      <c r="F27" s="50"/>
      <c r="G27" s="32">
        <f>G24-G25</f>
        <v>10530.323527748442</v>
      </c>
    </row>
    <row r="28" spans="1:7" ht="6.75" customHeight="1">
      <c r="A28" s="29"/>
      <c r="B28" s="28"/>
      <c r="C28" s="28"/>
      <c r="D28" s="28"/>
      <c r="E28" s="28"/>
      <c r="F28" s="28"/>
      <c r="G28" s="30"/>
    </row>
    <row r="29" spans="1:7" ht="12.75">
      <c r="A29" s="29" t="s">
        <v>32</v>
      </c>
      <c r="B29" s="28"/>
      <c r="C29" s="28"/>
      <c r="D29" s="28"/>
      <c r="E29" s="28"/>
      <c r="F29" s="28"/>
      <c r="G29" s="31">
        <f>G27*2%</f>
        <v>210.60647055496884</v>
      </c>
    </row>
    <row r="30" spans="1:7" ht="7.5" customHeight="1" thickBot="1">
      <c r="A30" s="29"/>
      <c r="B30" s="28"/>
      <c r="C30" s="28"/>
      <c r="D30" s="28"/>
      <c r="E30" s="28"/>
      <c r="F30" s="28"/>
      <c r="G30" s="30"/>
    </row>
    <row r="31" spans="1:7" s="36" customFormat="1" ht="21" customHeight="1" thickBot="1">
      <c r="A31" s="37" t="s">
        <v>33</v>
      </c>
      <c r="B31" s="34"/>
      <c r="C31" s="34"/>
      <c r="D31" s="34"/>
      <c r="E31" s="34"/>
      <c r="F31" s="34"/>
      <c r="G31" s="35">
        <f>G27+G29</f>
        <v>10740.92999830341</v>
      </c>
    </row>
  </sheetData>
  <mergeCells count="6">
    <mergeCell ref="A27:F27"/>
    <mergeCell ref="A11:G11"/>
    <mergeCell ref="A22:F22"/>
    <mergeCell ref="A23:F23"/>
    <mergeCell ref="A24:F24"/>
    <mergeCell ref="A25:F25"/>
  </mergeCells>
  <printOptions/>
  <pageMargins left="0.75" right="0.48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Pericia Contabil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Roberto Augusto Corrêa</dc:creator>
  <cp:keywords/>
  <dc:description/>
  <cp:lastModifiedBy>Roberto</cp:lastModifiedBy>
  <cp:lastPrinted>2002-12-20T14:35:48Z</cp:lastPrinted>
  <dcterms:created xsi:type="dcterms:W3CDTF">2002-12-09T10:23:50Z</dcterms:created>
  <dcterms:modified xsi:type="dcterms:W3CDTF">2005-08-17T18:48:10Z</dcterms:modified>
  <cp:category/>
  <cp:version/>
  <cp:contentType/>
  <cp:contentStatus/>
</cp:coreProperties>
</file>